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<sst xmlns="http://schemas.openxmlformats.org/spreadsheetml/2006/main" count="55" uniqueCount="54">
  <si>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</si>
  <si>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</si>
  <si>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</si>
  <si>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</si>
  <si>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</si>
  <si>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</si>
  <si>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</si>
  <si>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</si>
  <si>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</si>
  <si>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</si>
  <si>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</si>
  <si>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</si>
  <si>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</si>
  <si>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</si>
  <si>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</si>
  <si>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</si>
  <si>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</si>
  <si>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</si>
  <si>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</si>
  <si>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</si>
  <si>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</si>
  <si>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</si>
  <si>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</si>
  <si>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</si>
  <si>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</si>
  <si>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</si>
  <si>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</si>
  <si>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</si>
  <si>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</si>
  <si>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</si>
  <si>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</si>
  <si>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</si>
  <si>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</si>
  <si>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</si>
  <si>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</si>
  <si>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</si>
  <si>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</si>
  <si>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</si>
  <si>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</si>
  <si>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</si>
  <si>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</si>
  <si>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</si>
  <si>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</si>
  <si>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</si>
  <si>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</si>
  <si>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</si>
  <si>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</si>
  <si>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</si>
  <si>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</si>
  <si>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</si>
  <si>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</si>
  <si>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</si>
  <si>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</si>
  <si>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15 жовтня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</si>
</sst>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4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1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172" fontId="25" fillId="0" borderId="10" xfId="57" applyNumberFormat="1" applyFont="1" applyFill="1" applyBorder="1" applyAlignment="1">
      <alignment horizontal="right" vertical="center" wrapText="1" shrinkToFi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2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173" fontId="27" fillId="0" borderId="11" xfId="57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9" fillId="33" borderId="0" xfId="54" applyFont="1" applyFill="1" applyBorder="1">
      <alignment/>
      <protection/>
    </xf>
    <xf numFmtId="49" fontId="26" fillId="0" borderId="12" xfId="57" applyNumberFormat="1" applyFont="1" applyFill="1" applyBorder="1" applyAlignment="1" applyProtection="1">
      <alignment horizontal="center" vertical="center"/>
      <protection/>
    </xf>
    <xf numFmtId="0" fontId="26" fillId="0" borderId="13" xfId="57" applyFont="1" applyFill="1" applyBorder="1" applyAlignment="1" applyProtection="1">
      <alignment horizontal="left" vertical="center" wrapText="1"/>
      <protection/>
    </xf>
    <xf numFmtId="49" fontId="26" fillId="0" borderId="14" xfId="57" applyNumberFormat="1" applyFont="1" applyFill="1" applyBorder="1" applyAlignment="1" applyProtection="1">
      <alignment horizontal="center" vertical="center"/>
      <protection/>
    </xf>
    <xf numFmtId="0" fontId="26" fillId="0" borderId="15" xfId="57" applyFont="1" applyFill="1" applyBorder="1" applyAlignment="1" applyProtection="1">
      <alignment horizontal="left" vertical="center" wrapText="1"/>
      <protection/>
    </xf>
    <xf numFmtId="0" fontId="24" fillId="0" borderId="16" xfId="57" applyFont="1" applyFill="1" applyBorder="1" applyAlignment="1" applyProtection="1">
      <alignment horizontal="center" vertical="center" wrapText="1"/>
      <protection hidden="1"/>
    </xf>
    <xf numFmtId="172" fontId="24" fillId="0" borderId="17" xfId="57" applyNumberFormat="1" applyFont="1" applyFill="1" applyBorder="1" applyAlignment="1" applyProtection="1">
      <alignment horizontal="center" vertical="center"/>
      <protection hidden="1"/>
    </xf>
    <xf numFmtId="172" fontId="24" fillId="0" borderId="18" xfId="57" applyNumberFormat="1" applyFont="1" applyFill="1" applyBorder="1" applyAlignment="1">
      <alignment horizontal="center" vertical="center" wrapText="1" shrinkToFit="1"/>
      <protection/>
    </xf>
    <xf numFmtId="172" fontId="26" fillId="0" borderId="10" xfId="57" applyNumberFormat="1" applyFont="1" applyFill="1" applyBorder="1" applyAlignment="1">
      <alignment horizontal="center" wrapText="1" shrinkToFit="1"/>
      <protection/>
    </xf>
    <xf numFmtId="172" fontId="26" fillId="0" borderId="19" xfId="57" applyNumberFormat="1" applyFont="1" applyFill="1" applyBorder="1" applyAlignment="1">
      <alignment horizontal="center" wrapText="1" shrinkToFit="1"/>
      <protection/>
    </xf>
    <xf numFmtId="175" fontId="26" fillId="0" borderId="13" xfId="0" applyNumberFormat="1" applyFont="1" applyFill="1" applyBorder="1" applyAlignment="1">
      <alignment horizontal="center"/>
    </xf>
    <xf numFmtId="0" fontId="21" fillId="0" borderId="20" xfId="57" applyFont="1" applyFill="1" applyBorder="1" applyAlignment="1">
      <alignment horizontal="center" vertical="center" wrapText="1"/>
      <protection/>
    </xf>
    <xf numFmtId="0" fontId="21" fillId="0" borderId="21" xfId="57" applyFont="1" applyFill="1" applyBorder="1" applyAlignment="1">
      <alignment horizontal="center" vertical="center" wrapText="1"/>
      <protection/>
    </xf>
    <xf numFmtId="0" fontId="21" fillId="0" borderId="16" xfId="63" applyFont="1" applyFill="1" applyBorder="1" applyAlignment="1">
      <alignment horizontal="center" vertical="center" wrapText="1"/>
      <protection/>
    </xf>
    <xf numFmtId="0" fontId="21" fillId="0" borderId="18" xfId="57" applyFont="1" applyFill="1" applyBorder="1" applyAlignment="1">
      <alignment horizontal="center" vertical="center" wrapText="1"/>
      <protection/>
    </xf>
    <xf numFmtId="0" fontId="21" fillId="26" borderId="20" xfId="57" applyNumberFormat="1" applyFont="1" applyFill="1" applyBorder="1" applyAlignment="1" applyProtection="1">
      <alignment horizontal="center" vertical="center"/>
      <protection/>
    </xf>
    <xf numFmtId="0" fontId="21" fillId="26" borderId="16" xfId="57" applyFont="1" applyFill="1" applyBorder="1" applyAlignment="1" applyProtection="1">
      <alignment horizontal="center" vertical="center" wrapText="1"/>
      <protection/>
    </xf>
    <xf numFmtId="172" fontId="24" fillId="26" borderId="16" xfId="57" applyNumberFormat="1" applyFont="1" applyFill="1" applyBorder="1" applyAlignment="1">
      <alignment horizontal="center" vertical="center" wrapText="1" shrinkToFit="1"/>
      <protection/>
    </xf>
    <xf numFmtId="172" fontId="24" fillId="26" borderId="18" xfId="57" applyNumberFormat="1" applyFont="1" applyFill="1" applyBorder="1" applyAlignment="1">
      <alignment horizontal="center" vertical="center" wrapText="1" shrinkToFit="1"/>
      <protection/>
    </xf>
    <xf numFmtId="49" fontId="22" fillId="0" borderId="22" xfId="57" applyNumberFormat="1" applyFont="1" applyFill="1" applyBorder="1" applyAlignment="1" applyProtection="1">
      <alignment horizontal="center" vertical="center"/>
      <protection/>
    </xf>
    <xf numFmtId="0" fontId="22" fillId="0" borderId="23" xfId="57" applyFont="1" applyFill="1" applyBorder="1" applyAlignment="1" applyProtection="1">
      <alignment vertical="center" wrapText="1"/>
      <protection/>
    </xf>
    <xf numFmtId="172" fontId="26" fillId="0" borderId="13" xfId="54" applyNumberFormat="1" applyFont="1" applyBorder="1" applyAlignment="1">
      <alignment horizontal="center" vertical="center"/>
      <protection/>
    </xf>
    <xf numFmtId="172" fontId="26" fillId="0" borderId="24" xfId="57" applyNumberFormat="1" applyFont="1" applyFill="1" applyBorder="1" applyAlignment="1">
      <alignment horizontal="center" vertical="center" wrapText="1" shrinkToFit="1"/>
      <protection/>
    </xf>
    <xf numFmtId="49" fontId="22" fillId="0" borderId="12" xfId="57" applyNumberFormat="1" applyFont="1" applyFill="1" applyBorder="1" applyAlignment="1" applyProtection="1">
      <alignment horizontal="center" vertical="center"/>
      <protection/>
    </xf>
    <xf numFmtId="0" fontId="22" fillId="0" borderId="13" xfId="57" applyFont="1" applyFill="1" applyBorder="1" applyAlignment="1" applyProtection="1">
      <alignment vertical="center" wrapText="1"/>
      <protection/>
    </xf>
    <xf numFmtId="172" fontId="26" fillId="26" borderId="24" xfId="57" applyNumberFormat="1" applyFont="1" applyFill="1" applyBorder="1" applyAlignment="1">
      <alignment horizontal="center" vertical="center" wrapText="1" shrinkToFit="1"/>
      <protection/>
    </xf>
    <xf numFmtId="0" fontId="22" fillId="0" borderId="23" xfId="57" applyFont="1" applyFill="1" applyBorder="1" applyAlignment="1" applyProtection="1">
      <alignment horizontal="left" vertical="center" wrapText="1"/>
      <protection/>
    </xf>
    <xf numFmtId="0" fontId="22" fillId="0" borderId="13" xfId="57" applyFont="1" applyFill="1" applyBorder="1" applyAlignment="1" applyProtection="1">
      <alignment horizontal="left" vertical="center" wrapText="1"/>
      <protection/>
    </xf>
    <xf numFmtId="49" fontId="22" fillId="0" borderId="14" xfId="57" applyNumberFormat="1" applyFont="1" applyFill="1" applyBorder="1" applyAlignment="1" applyProtection="1">
      <alignment horizontal="center" vertical="center"/>
      <protection/>
    </xf>
    <xf numFmtId="0" fontId="22" fillId="0" borderId="15" xfId="57" applyFont="1" applyFill="1" applyBorder="1" applyAlignment="1" applyProtection="1">
      <alignment horizontal="left" vertical="center" wrapText="1"/>
      <protection/>
    </xf>
    <xf numFmtId="172" fontId="25" fillId="0" borderId="10" xfId="57" applyNumberFormat="1" applyFont="1" applyFill="1" applyBorder="1" applyAlignment="1">
      <alignment horizontal="center" vertical="center" wrapText="1" shrinkToFit="1"/>
      <protection/>
    </xf>
    <xf numFmtId="0" fontId="30" fillId="0" borderId="23" xfId="57" applyFont="1" applyFill="1" applyBorder="1" applyAlignment="1" applyProtection="1">
      <alignment horizontal="left" vertical="center" wrapText="1"/>
      <protection/>
    </xf>
    <xf numFmtId="172" fontId="26" fillId="0" borderId="23" xfId="57" applyNumberFormat="1" applyFont="1" applyFill="1" applyBorder="1" applyAlignment="1">
      <alignment horizontal="center" vertical="center" wrapText="1" shrinkToFit="1"/>
      <protection/>
    </xf>
    <xf numFmtId="172" fontId="26" fillId="0" borderId="25" xfId="57" applyNumberFormat="1" applyFont="1" applyFill="1" applyBorder="1" applyAlignment="1">
      <alignment horizontal="center" vertical="center" wrapText="1" shrinkToFit="1"/>
      <protection/>
    </xf>
    <xf numFmtId="0" fontId="21" fillId="27" borderId="11" xfId="57" applyFont="1" applyFill="1" applyBorder="1" applyAlignment="1">
      <alignment horizontal="center" vertical="center" wrapText="1"/>
      <protection/>
    </xf>
    <xf numFmtId="0" fontId="24" fillId="27" borderId="16" xfId="63" applyFont="1" applyFill="1" applyBorder="1" applyAlignment="1" applyProtection="1">
      <alignment horizontal="center" vertical="center" wrapText="1"/>
      <protection/>
    </xf>
    <xf numFmtId="172" fontId="24" fillId="27" borderId="26" xfId="57" applyNumberFormat="1" applyFont="1" applyFill="1" applyBorder="1" applyAlignment="1">
      <alignment horizontal="center" vertical="center" wrapText="1" shrinkToFit="1"/>
      <protection/>
    </xf>
    <xf numFmtId="172" fontId="24" fillId="27" borderId="18" xfId="57" applyNumberFormat="1" applyFont="1" applyFill="1" applyBorder="1" applyAlignment="1">
      <alignment horizontal="center" vertical="center" wrapText="1" shrinkToFit="1"/>
      <protection/>
    </xf>
    <xf numFmtId="0" fontId="22" fillId="0" borderId="27" xfId="57" applyFont="1" applyBorder="1" applyAlignment="1">
      <alignment horizontal="center" vertical="center" wrapText="1"/>
      <protection/>
    </xf>
    <xf numFmtId="0" fontId="22" fillId="0" borderId="28" xfId="57" applyFont="1" applyBorder="1" applyAlignment="1">
      <alignment horizontal="left" vertical="center"/>
      <protection/>
    </xf>
    <xf numFmtId="172" fontId="26" fillId="0" borderId="29" xfId="57" applyNumberFormat="1" applyFont="1" applyFill="1" applyBorder="1" applyAlignment="1">
      <alignment horizontal="center" vertical="center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Border="1" applyAlignment="1">
      <alignment horizontal="left" vertical="center"/>
      <protection/>
    </xf>
    <xf numFmtId="172" fontId="26" fillId="0" borderId="10" xfId="57" applyNumberFormat="1" applyFont="1" applyFill="1" applyBorder="1" applyAlignment="1">
      <alignment horizontal="center" vertical="center"/>
      <protection/>
    </xf>
    <xf numFmtId="0" fontId="26" fillId="0" borderId="23" xfId="57" applyFont="1" applyBorder="1" applyAlignment="1">
      <alignment horizontal="left" vertical="center"/>
      <protection/>
    </xf>
    <xf numFmtId="0" fontId="24" fillId="27" borderId="30" xfId="57" applyFont="1" applyFill="1" applyBorder="1" applyAlignment="1">
      <alignment horizontal="center" vertical="center" wrapText="1"/>
      <protection/>
    </xf>
    <xf numFmtId="0" fontId="24" fillId="27" borderId="31" xfId="63" applyFont="1" applyFill="1" applyBorder="1" applyAlignment="1" applyProtection="1">
      <alignment horizontal="center" vertical="center" wrapText="1"/>
      <protection/>
    </xf>
    <xf numFmtId="172" fontId="24" fillId="27" borderId="31" xfId="57" applyNumberFormat="1" applyFont="1" applyFill="1" applyBorder="1" applyAlignment="1">
      <alignment horizontal="center" vertical="center" wrapText="1" shrinkToFit="1"/>
      <protection/>
    </xf>
    <xf numFmtId="0" fontId="24" fillId="0" borderId="20" xfId="57" applyFont="1" applyFill="1" applyBorder="1" applyAlignment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left" vertical="center" wrapText="1"/>
      <protection/>
    </xf>
    <xf numFmtId="172" fontId="24" fillId="0" borderId="16" xfId="57" applyNumberFormat="1" applyFont="1" applyFill="1" applyBorder="1" applyAlignment="1">
      <alignment horizontal="right" vertical="center" wrapText="1" shrinkToFit="1"/>
      <protection/>
    </xf>
    <xf numFmtId="172" fontId="24" fillId="0" borderId="18" xfId="57" applyNumberFormat="1" applyFont="1" applyFill="1" applyBorder="1" applyAlignment="1">
      <alignment horizontal="right" vertical="center" wrapText="1" shrinkToFit="1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21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4" fillId="0" borderId="33" xfId="63" applyFont="1" applyFill="1" applyBorder="1" applyAlignment="1" applyProtection="1">
      <alignment horizontal="center" vertical="center" wrapText="1"/>
      <protection/>
    </xf>
    <xf numFmtId="0" fontId="24" fillId="0" borderId="34" xfId="63" applyFont="1" applyFill="1" applyBorder="1" applyAlignment="1" applyProtection="1">
      <alignment horizontal="center" vertical="center" wrapText="1"/>
      <protection/>
    </xf>
    <xf numFmtId="0" fontId="24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zoomScalePageLayoutView="0" workbookViewId="0" topLeftCell="A1">
      <pane xSplit="2" ySplit="5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" sqref="B1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6" t="s">
        <v>23</v>
      </c>
      <c r="B1" s="66"/>
      <c r="C1" s="66"/>
      <c r="D1" s="66"/>
      <c r="E1" s="66"/>
    </row>
    <row r="2" spans="1:5" ht="22.5">
      <c r="A2" s="66" t="s">
        <v>53</v>
      </c>
      <c r="B2" s="66"/>
      <c r="C2" s="66"/>
      <c r="D2" s="66"/>
      <c r="E2" s="66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25" t="s">
        <v>0</v>
      </c>
      <c r="B4" s="26" t="s">
        <v>1</v>
      </c>
      <c r="C4" s="27" t="s">
        <v>42</v>
      </c>
      <c r="D4" s="27" t="s">
        <v>20</v>
      </c>
      <c r="E4" s="28" t="s">
        <v>4</v>
      </c>
    </row>
    <row r="5" spans="1:5" ht="23.25" customHeight="1" thickBot="1">
      <c r="A5" s="67" t="s">
        <v>6</v>
      </c>
      <c r="B5" s="68"/>
      <c r="C5" s="68"/>
      <c r="D5" s="68"/>
      <c r="E5" s="69"/>
    </row>
    <row r="6" spans="1:5" ht="29.25" customHeight="1" thickBot="1">
      <c r="A6" s="29">
        <v>10000000</v>
      </c>
      <c r="B6" s="30" t="s">
        <v>2</v>
      </c>
      <c r="C6" s="31">
        <f>C7+C8+C9</f>
        <v>48971.79</v>
      </c>
      <c r="D6" s="31">
        <f>D7+D8+D9</f>
        <v>46473.13108000001</v>
      </c>
      <c r="E6" s="32">
        <f aca="true" t="shared" si="0" ref="E6:E16">D6/C6*100</f>
        <v>94.89775864839739</v>
      </c>
    </row>
    <row r="7" spans="1:5" ht="30.75" customHeight="1">
      <c r="A7" s="33">
        <v>11010000</v>
      </c>
      <c r="B7" s="34" t="s">
        <v>10</v>
      </c>
      <c r="C7" s="35">
        <v>48037.6</v>
      </c>
      <c r="D7" s="35">
        <v>45085.8</v>
      </c>
      <c r="E7" s="36">
        <f t="shared" si="0"/>
        <v>93.85523006977868</v>
      </c>
    </row>
    <row r="8" spans="1:5" ht="39" customHeight="1">
      <c r="A8" s="37" t="s">
        <v>22</v>
      </c>
      <c r="B8" s="38" t="s">
        <v>21</v>
      </c>
      <c r="C8" s="35">
        <v>13</v>
      </c>
      <c r="D8" s="35">
        <v>7.81132</v>
      </c>
      <c r="E8" s="36">
        <f t="shared" si="0"/>
        <v>60.08707692307692</v>
      </c>
    </row>
    <row r="9" spans="1:5" ht="39" customHeight="1" thickBot="1">
      <c r="A9" s="37">
        <v>13000000</v>
      </c>
      <c r="B9" s="38" t="s">
        <v>50</v>
      </c>
      <c r="C9" s="35">
        <v>921.19</v>
      </c>
      <c r="D9" s="35">
        <v>1379.5197600000001</v>
      </c>
      <c r="E9" s="36">
        <f t="shared" si="0"/>
        <v>149.7540963319185</v>
      </c>
    </row>
    <row r="10" spans="1:5" ht="27" customHeight="1" thickBot="1">
      <c r="A10" s="29">
        <v>20000000</v>
      </c>
      <c r="B10" s="30" t="s">
        <v>3</v>
      </c>
      <c r="C10" s="31">
        <f>C11+C14+C12+C13</f>
        <v>621.6</v>
      </c>
      <c r="D10" s="31">
        <f>D11+D14+D12+D13</f>
        <v>909.9331299999999</v>
      </c>
      <c r="E10" s="39">
        <f t="shared" si="0"/>
        <v>146.38563867438864</v>
      </c>
    </row>
    <row r="11" spans="1:5" ht="51.75" customHeight="1">
      <c r="A11" s="33" t="s">
        <v>24</v>
      </c>
      <c r="B11" s="40" t="s">
        <v>25</v>
      </c>
      <c r="C11" s="35">
        <v>14</v>
      </c>
      <c r="D11" s="35">
        <v>11.423</v>
      </c>
      <c r="E11" s="36">
        <f t="shared" si="0"/>
        <v>81.59285714285714</v>
      </c>
    </row>
    <row r="12" spans="1:9" ht="28.5" customHeight="1">
      <c r="A12" s="37" t="s">
        <v>29</v>
      </c>
      <c r="B12" s="41" t="s">
        <v>30</v>
      </c>
      <c r="C12" s="35">
        <v>557.6</v>
      </c>
      <c r="D12" s="35">
        <v>615.9</v>
      </c>
      <c r="E12" s="36">
        <f t="shared" si="0"/>
        <v>110.45552367288379</v>
      </c>
      <c r="I12" s="7"/>
    </row>
    <row r="13" spans="1:12" ht="54.75" customHeight="1">
      <c r="A13" s="42" t="s">
        <v>51</v>
      </c>
      <c r="B13" s="43" t="s">
        <v>52</v>
      </c>
      <c r="C13" s="35">
        <v>0</v>
      </c>
      <c r="D13" s="35">
        <v>149.2</v>
      </c>
      <c r="E13" s="36"/>
      <c r="L13" s="6" t="s">
        <v>49</v>
      </c>
    </row>
    <row r="14" spans="1:5" ht="41.25" customHeight="1" thickBot="1">
      <c r="A14" s="42" t="s">
        <v>27</v>
      </c>
      <c r="B14" s="43" t="s">
        <v>28</v>
      </c>
      <c r="C14" s="35">
        <v>50</v>
      </c>
      <c r="D14" s="35">
        <v>133.41013</v>
      </c>
      <c r="E14" s="44" t="s">
        <v>49</v>
      </c>
    </row>
    <row r="15" spans="1:5" ht="28.5" customHeight="1" hidden="1" thickBot="1">
      <c r="A15" s="29" t="s">
        <v>38</v>
      </c>
      <c r="B15" s="30" t="s">
        <v>39</v>
      </c>
      <c r="C15" s="31">
        <f>C16</f>
        <v>0</v>
      </c>
      <c r="D15" s="31">
        <f>D16</f>
        <v>0</v>
      </c>
      <c r="E15" s="36" t="e">
        <f t="shared" si="0"/>
        <v>#DIV/0!</v>
      </c>
    </row>
    <row r="16" spans="1:5" ht="60.75" hidden="1" thickBot="1">
      <c r="A16" s="33" t="s">
        <v>40</v>
      </c>
      <c r="B16" s="45" t="s">
        <v>41</v>
      </c>
      <c r="C16" s="46"/>
      <c r="D16" s="47"/>
      <c r="E16" s="36" t="e">
        <f t="shared" si="0"/>
        <v>#DIV/0!</v>
      </c>
    </row>
    <row r="17" spans="1:5" ht="19.5" thickBot="1">
      <c r="A17" s="48"/>
      <c r="B17" s="49" t="s">
        <v>8</v>
      </c>
      <c r="C17" s="50">
        <f>C6+C10+C15</f>
        <v>49593.39</v>
      </c>
      <c r="D17" s="50">
        <f>D6+D10+D15</f>
        <v>47383.064210000004</v>
      </c>
      <c r="E17" s="51">
        <f aca="true" t="shared" si="1" ref="E17:E23">D17/C17*100</f>
        <v>95.54310405076161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232064</v>
      </c>
      <c r="D18" s="31">
        <f>D19+D22+D20+D21</f>
        <v>220016.59999999998</v>
      </c>
      <c r="E18" s="32">
        <f t="shared" si="1"/>
        <v>94.80858728626585</v>
      </c>
    </row>
    <row r="19" spans="1:5" ht="24.75" customHeight="1">
      <c r="A19" s="52">
        <v>41020000</v>
      </c>
      <c r="B19" s="53" t="s">
        <v>43</v>
      </c>
      <c r="C19" s="35">
        <v>12771.2</v>
      </c>
      <c r="D19" s="35">
        <v>11788.5</v>
      </c>
      <c r="E19" s="54">
        <f t="shared" si="1"/>
        <v>92.30534327236282</v>
      </c>
    </row>
    <row r="20" spans="1:5" ht="24.75" customHeight="1">
      <c r="A20" s="55">
        <v>41030000</v>
      </c>
      <c r="B20" s="56" t="s">
        <v>44</v>
      </c>
      <c r="C20" s="35">
        <v>71860.8</v>
      </c>
      <c r="D20" s="35">
        <v>71550.3</v>
      </c>
      <c r="E20" s="57">
        <f t="shared" si="1"/>
        <v>99.56791463496091</v>
      </c>
    </row>
    <row r="21" spans="1:5" ht="24.75" customHeight="1">
      <c r="A21" s="55">
        <v>41040000</v>
      </c>
      <c r="B21" s="58" t="s">
        <v>45</v>
      </c>
      <c r="C21" s="35">
        <v>6540.2</v>
      </c>
      <c r="D21" s="35">
        <v>6286.5</v>
      </c>
      <c r="E21" s="57">
        <f t="shared" si="1"/>
        <v>96.12091373352497</v>
      </c>
    </row>
    <row r="22" spans="1:9" ht="25.5" customHeight="1" thickBot="1">
      <c r="A22" s="55">
        <v>41050000</v>
      </c>
      <c r="B22" s="56" t="s">
        <v>46</v>
      </c>
      <c r="C22" s="35">
        <v>140891.8</v>
      </c>
      <c r="D22" s="35">
        <v>130391.3</v>
      </c>
      <c r="E22" s="57">
        <f t="shared" si="1"/>
        <v>92.54711771728377</v>
      </c>
      <c r="G22" s="8"/>
      <c r="H22" s="8"/>
      <c r="I22" s="8"/>
    </row>
    <row r="23" spans="1:9" ht="29.25" customHeight="1" thickBot="1">
      <c r="A23" s="59"/>
      <c r="B23" s="60" t="s">
        <v>9</v>
      </c>
      <c r="C23" s="61">
        <f>C18+C17</f>
        <v>281657.39</v>
      </c>
      <c r="D23" s="61">
        <f>D18+D17</f>
        <v>267399.66420999996</v>
      </c>
      <c r="E23" s="51">
        <f t="shared" si="1"/>
        <v>94.93791879914812</v>
      </c>
      <c r="G23" s="9"/>
      <c r="H23" s="9"/>
      <c r="I23" s="8"/>
    </row>
    <row r="24" spans="1:9" ht="41.25" customHeight="1" thickBot="1">
      <c r="A24" s="62"/>
      <c r="B24" s="63" t="s">
        <v>26</v>
      </c>
      <c r="C24" s="64"/>
      <c r="D24" s="64">
        <v>0</v>
      </c>
      <c r="E24" s="65">
        <f aca="true" t="shared" si="2" ref="E24:E34">IF(C24=0,"",IF(D24/C24*100&gt;=200,"В/100",D24/C24*100))</f>
      </c>
      <c r="G24" s="8"/>
      <c r="H24" s="8"/>
      <c r="I24" s="8"/>
    </row>
    <row r="25" spans="1:5" s="10" customFormat="1" ht="21.75" customHeight="1" thickBot="1">
      <c r="A25" s="70" t="s">
        <v>11</v>
      </c>
      <c r="B25" s="71"/>
      <c r="C25" s="71"/>
      <c r="D25" s="71"/>
      <c r="E25" s="72"/>
    </row>
    <row r="26" spans="1:5" s="10" customFormat="1" ht="22.5" customHeight="1">
      <c r="A26" s="15" t="s">
        <v>31</v>
      </c>
      <c r="B26" s="16" t="s">
        <v>12</v>
      </c>
      <c r="C26" s="24">
        <v>3379.95</v>
      </c>
      <c r="D26" s="24">
        <v>2890.5601099999994</v>
      </c>
      <c r="E26" s="22">
        <f t="shared" si="2"/>
        <v>85.52079498217428</v>
      </c>
    </row>
    <row r="27" spans="1:5" s="10" customFormat="1" ht="30" customHeight="1">
      <c r="A27" s="15" t="s">
        <v>32</v>
      </c>
      <c r="B27" s="16" t="s">
        <v>13</v>
      </c>
      <c r="C27" s="24">
        <v>93796.798</v>
      </c>
      <c r="D27" s="24">
        <v>76295.83488000001</v>
      </c>
      <c r="E27" s="22">
        <f t="shared" si="2"/>
        <v>81.34161987064847</v>
      </c>
    </row>
    <row r="28" spans="1:5" s="10" customFormat="1" ht="19.5" customHeight="1">
      <c r="A28" s="15" t="s">
        <v>33</v>
      </c>
      <c r="B28" s="16" t="s">
        <v>14</v>
      </c>
      <c r="C28" s="24">
        <v>54415.936</v>
      </c>
      <c r="D28" s="24">
        <v>44215.64471</v>
      </c>
      <c r="E28" s="22">
        <f t="shared" si="2"/>
        <v>81.25495573576093</v>
      </c>
    </row>
    <row r="29" spans="1:5" s="10" customFormat="1" ht="25.5" customHeight="1">
      <c r="A29" s="15" t="s">
        <v>34</v>
      </c>
      <c r="B29" s="16" t="s">
        <v>19</v>
      </c>
      <c r="C29" s="24">
        <v>118834.87352000001</v>
      </c>
      <c r="D29" s="24">
        <v>108522.26646999999</v>
      </c>
      <c r="E29" s="22">
        <f t="shared" si="2"/>
        <v>91.32190177468031</v>
      </c>
    </row>
    <row r="30" spans="1:5" s="10" customFormat="1" ht="25.5" customHeight="1">
      <c r="A30" s="15" t="s">
        <v>35</v>
      </c>
      <c r="B30" s="16" t="s">
        <v>15</v>
      </c>
      <c r="C30" s="24">
        <v>4105.7734</v>
      </c>
      <c r="D30" s="24">
        <v>3085.970230000001</v>
      </c>
      <c r="E30" s="22">
        <f>IF(C30=0,"",IF(D30/C30*100&gt;=200,"В/100",D30/C30*100))</f>
        <v>75.1617278732431</v>
      </c>
    </row>
    <row r="31" spans="1:5" s="10" customFormat="1" ht="25.5" customHeight="1">
      <c r="A31" s="15" t="s">
        <v>36</v>
      </c>
      <c r="B31" s="16" t="s">
        <v>16</v>
      </c>
      <c r="C31" s="24">
        <v>1441.05102</v>
      </c>
      <c r="D31" s="24">
        <v>1058.7421000000002</v>
      </c>
      <c r="E31" s="22">
        <f>IF(C31=0,"",IF(D31/C31*100&gt;=200,"В/100",D31/C31*100))</f>
        <v>73.47013293117132</v>
      </c>
    </row>
    <row r="32" spans="1:5" s="10" customFormat="1" ht="30" customHeight="1">
      <c r="A32" s="15" t="s">
        <v>37</v>
      </c>
      <c r="B32" s="16" t="s">
        <v>48</v>
      </c>
      <c r="C32" s="24">
        <v>236.75</v>
      </c>
      <c r="D32" s="24">
        <v>7.3095</v>
      </c>
      <c r="E32" s="22">
        <f t="shared" si="2"/>
        <v>3.0874340021119324</v>
      </c>
    </row>
    <row r="33" spans="1:5" s="10" customFormat="1" ht="29.25" customHeight="1" thickBot="1">
      <c r="A33" s="17" t="s">
        <v>47</v>
      </c>
      <c r="B33" s="18" t="s">
        <v>17</v>
      </c>
      <c r="C33" s="24">
        <v>13147.07514</v>
      </c>
      <c r="D33" s="24">
        <v>12881.490140000002</v>
      </c>
      <c r="E33" s="23">
        <f t="shared" si="2"/>
        <v>97.97989288741526</v>
      </c>
    </row>
    <row r="34" spans="1:5" s="12" customFormat="1" ht="23.25" customHeight="1" thickBot="1">
      <c r="A34" s="11"/>
      <c r="B34" s="19" t="s">
        <v>18</v>
      </c>
      <c r="C34" s="20">
        <f>SUM(C26:C33)</f>
        <v>289358.2070800001</v>
      </c>
      <c r="D34" s="20">
        <f>SUM(D26:D33)</f>
        <v>248957.81814000002</v>
      </c>
      <c r="E34" s="21">
        <f t="shared" si="2"/>
        <v>86.03793224056353</v>
      </c>
    </row>
    <row r="35" s="10" customFormat="1" ht="12.75"/>
    <row r="36" spans="2:5" s="10" customFormat="1" ht="12.75">
      <c r="B36" s="13"/>
      <c r="C36" s="14"/>
      <c r="D36" s="14"/>
      <c r="E36" s="14"/>
    </row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2019-10-16T08:37:26Z</dcterms:modified>
  <cp:category/>
  <cp:version/>
  <cp:contentType/>
  <cp:contentStatus/>
</cp:coreProperties>
</file>